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2014" sheetId="1" r:id="rId1"/>
    <sheet name="Blad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L?fgren</author>
  </authors>
  <commentList>
    <comment ref="I41" authorId="0">
      <text>
        <r>
          <rPr>
            <b/>
            <sz val="9"/>
            <rFont val="Tahoma"/>
            <family val="0"/>
          </rPr>
          <t>Löfgren:</t>
        </r>
        <r>
          <rPr>
            <sz val="9"/>
            <rFont val="Tahoma"/>
            <family val="0"/>
          </rPr>
          <t xml:space="preserve">
Här ligger en sidbrytning</t>
        </r>
      </text>
    </comment>
  </commentList>
</comments>
</file>

<file path=xl/sharedStrings.xml><?xml version="1.0" encoding="utf-8"?>
<sst xmlns="http://schemas.openxmlformats.org/spreadsheetml/2006/main" count="43" uniqueCount="41">
  <si>
    <t>Enebybergs Gårds Förening</t>
  </si>
  <si>
    <t>BALANSRAPPORT</t>
  </si>
  <si>
    <t>Tillgångar</t>
  </si>
  <si>
    <t>Omsättningstillgångar</t>
  </si>
  <si>
    <t>Summa Tillgångar</t>
  </si>
  <si>
    <t>Summa omsättningstillgångar</t>
  </si>
  <si>
    <t>Skulder och eget kapital</t>
  </si>
  <si>
    <t>Skulder</t>
  </si>
  <si>
    <t>Förbetalda medlemsavgifter</t>
  </si>
  <si>
    <t>Eget kapital</t>
  </si>
  <si>
    <t>Balanserat resultat</t>
  </si>
  <si>
    <t>Årets resultat</t>
  </si>
  <si>
    <t>Summa eget kapital</t>
  </si>
  <si>
    <t>Summa skulder</t>
  </si>
  <si>
    <t>Summa skulder och eget kapital</t>
  </si>
  <si>
    <t>RESULTATRAPPORT</t>
  </si>
  <si>
    <t>Intäkter</t>
  </si>
  <si>
    <t>Medlemsavgifter</t>
  </si>
  <si>
    <t>Medlemsgåvor</t>
  </si>
  <si>
    <t>Försäljning publikationer</t>
  </si>
  <si>
    <t>Intäkter sammankomster</t>
  </si>
  <si>
    <t>Bidrag Danderyds kommun</t>
  </si>
  <si>
    <t>Summa Intäker</t>
  </si>
  <si>
    <t>Kostnader</t>
  </si>
  <si>
    <t>Kostnader sammankomster</t>
  </si>
  <si>
    <t>Övriga kostnader</t>
  </si>
  <si>
    <t>Summa kostnader</t>
  </si>
  <si>
    <t>Kontorsmtrl</t>
  </si>
  <si>
    <t>Trycksaker och informationsmtrl</t>
  </si>
  <si>
    <t>Gårdsnytt</t>
  </si>
  <si>
    <t>Kassa</t>
  </si>
  <si>
    <t>Bank</t>
  </si>
  <si>
    <t>Varulager</t>
  </si>
  <si>
    <t>Inventarier</t>
  </si>
  <si>
    <t>Kostnader kulturbiennalen</t>
  </si>
  <si>
    <t>Övriga inköp (inventarier)</t>
  </si>
  <si>
    <t>Leverantörsskulder</t>
  </si>
  <si>
    <t>Periodiceringar</t>
  </si>
  <si>
    <t>Avsaknaden av kök på gården vid midsommar och vår 40-årsfest</t>
  </si>
  <si>
    <t>Kommentar:</t>
  </si>
  <si>
    <t xml:space="preserve">har påverkat resultatet negativt med ca 15.000 kr.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</si>
</sst>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\-#,##0\ "/>
    <numFmt numFmtId="166" formatCode="[$-41D]&quot;den &quot;d\ mmmm\ 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2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/>
    </xf>
    <xf numFmtId="41" fontId="0" fillId="0" borderId="0" xfId="56" applyFont="1" applyAlignment="1">
      <alignment horizontal="right"/>
    </xf>
    <xf numFmtId="41" fontId="3" fillId="0" borderId="0" xfId="56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Tusental [0] 2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1.7109375" style="0" customWidth="1"/>
    <col min="5" max="5" width="11.7109375" style="0" customWidth="1"/>
    <col min="6" max="6" width="4.00390625" style="11" customWidth="1"/>
    <col min="7" max="7" width="11.7109375" style="0" customWidth="1"/>
    <col min="8" max="8" width="4.57421875" style="0" customWidth="1"/>
    <col min="9" max="9" width="11.7109375" style="20" customWidth="1"/>
  </cols>
  <sheetData>
    <row r="1" ht="12.75"/>
    <row r="2" ht="12.75"/>
    <row r="3" ht="12.75"/>
    <row r="4" spans="1:7" ht="18">
      <c r="A4" s="1" t="s">
        <v>0</v>
      </c>
      <c r="G4" s="7">
        <v>43830</v>
      </c>
    </row>
    <row r="5" ht="18">
      <c r="A5" s="1"/>
    </row>
    <row r="6" ht="12.75"/>
    <row r="7" ht="15.75">
      <c r="A7" s="2" t="s">
        <v>1</v>
      </c>
    </row>
    <row r="8" ht="15.75">
      <c r="A8" s="2"/>
    </row>
    <row r="9" ht="12.75"/>
    <row r="10" ht="12.75"/>
    <row r="11" spans="1:13" ht="15.75">
      <c r="A11" s="2" t="s">
        <v>2</v>
      </c>
      <c r="E11" s="8">
        <v>2019</v>
      </c>
      <c r="F11" s="4"/>
      <c r="G11" s="8">
        <v>2018</v>
      </c>
      <c r="I11" s="8"/>
      <c r="M11" s="8"/>
    </row>
    <row r="12" spans="6:13" ht="12.75">
      <c r="F12" s="12"/>
      <c r="M12" s="5"/>
    </row>
    <row r="13" spans="1:13" ht="12.75">
      <c r="A13" s="3" t="s">
        <v>3</v>
      </c>
      <c r="F13" s="12"/>
      <c r="I13" s="21"/>
      <c r="M13" s="5"/>
    </row>
    <row r="14" spans="1:13" ht="12.75">
      <c r="A14" s="16" t="s">
        <v>30</v>
      </c>
      <c r="E14" s="9">
        <v>736</v>
      </c>
      <c r="F14" s="10"/>
      <c r="G14" s="9">
        <v>275</v>
      </c>
      <c r="H14" s="5"/>
      <c r="I14" s="22"/>
      <c r="J14" s="5"/>
      <c r="K14" s="9"/>
      <c r="L14" s="10"/>
      <c r="M14" s="9"/>
    </row>
    <row r="15" spans="1:13" ht="12.75">
      <c r="A15" s="17" t="s">
        <v>31</v>
      </c>
      <c r="E15" s="9">
        <v>139824</v>
      </c>
      <c r="F15" s="10"/>
      <c r="G15" s="9">
        <v>154416</v>
      </c>
      <c r="H15" s="5"/>
      <c r="I15" s="22"/>
      <c r="J15" s="5"/>
      <c r="K15" s="9"/>
      <c r="L15" s="10"/>
      <c r="M15" s="9"/>
    </row>
    <row r="16" spans="1:13" ht="12.75">
      <c r="A16" s="17" t="s">
        <v>32</v>
      </c>
      <c r="E16" s="9">
        <v>10</v>
      </c>
      <c r="F16" s="10"/>
      <c r="G16" s="9">
        <v>10</v>
      </c>
      <c r="H16" s="5"/>
      <c r="I16" s="22"/>
      <c r="J16" s="5"/>
      <c r="K16" s="9"/>
      <c r="L16" s="10"/>
      <c r="M16" s="9"/>
    </row>
    <row r="17" spans="1:13" ht="12.75">
      <c r="A17" s="17" t="s">
        <v>33</v>
      </c>
      <c r="E17" s="9">
        <v>9188</v>
      </c>
      <c r="F17" s="10"/>
      <c r="G17" s="9">
        <v>13713</v>
      </c>
      <c r="H17" s="5"/>
      <c r="I17" s="22"/>
      <c r="J17" s="5"/>
      <c r="K17" s="9"/>
      <c r="L17" s="10"/>
      <c r="M17" s="9"/>
    </row>
    <row r="18" spans="1:13" ht="12.75">
      <c r="A18" s="3" t="s">
        <v>5</v>
      </c>
      <c r="E18" s="13">
        <f>SUM(E14:E17)</f>
        <v>149758</v>
      </c>
      <c r="F18" s="10"/>
      <c r="G18" s="13">
        <f>SUM(G14:G17)</f>
        <v>168414</v>
      </c>
      <c r="H18" s="5"/>
      <c r="I18" s="23"/>
      <c r="J18" s="5"/>
      <c r="K18" s="13"/>
      <c r="L18" s="10"/>
      <c r="M18" s="13"/>
    </row>
    <row r="19" spans="5:13" ht="12.75">
      <c r="E19" s="9"/>
      <c r="F19" s="10"/>
      <c r="G19" s="9"/>
      <c r="H19" s="5"/>
      <c r="I19" s="22"/>
      <c r="J19" s="5"/>
      <c r="K19" s="9"/>
      <c r="L19" s="10"/>
      <c r="M19" s="9"/>
    </row>
    <row r="20" spans="1:13" ht="12.75">
      <c r="A20" s="3" t="s">
        <v>4</v>
      </c>
      <c r="E20" s="13">
        <f>+E18</f>
        <v>149758</v>
      </c>
      <c r="F20" s="10"/>
      <c r="G20" s="13">
        <f>+G18</f>
        <v>168414</v>
      </c>
      <c r="H20" s="5"/>
      <c r="I20" s="23"/>
      <c r="J20" s="5"/>
      <c r="K20" s="13"/>
      <c r="L20" s="10"/>
      <c r="M20" s="13"/>
    </row>
    <row r="21" spans="5:13" ht="12.75">
      <c r="E21" s="9"/>
      <c r="F21" s="10"/>
      <c r="G21" s="9"/>
      <c r="H21" s="5"/>
      <c r="I21" s="22"/>
      <c r="J21" s="5"/>
      <c r="K21" s="9"/>
      <c r="L21" s="10"/>
      <c r="M21" s="9"/>
    </row>
    <row r="22" spans="5:13" ht="12.75">
      <c r="E22" s="9"/>
      <c r="F22" s="10"/>
      <c r="G22" s="9"/>
      <c r="H22" s="5"/>
      <c r="I22" s="22"/>
      <c r="J22" s="5"/>
      <c r="K22" s="9"/>
      <c r="L22" s="10"/>
      <c r="M22" s="9"/>
    </row>
    <row r="23" spans="5:13" ht="12.75">
      <c r="E23" s="9"/>
      <c r="F23" s="10"/>
      <c r="G23" s="9"/>
      <c r="H23" s="5"/>
      <c r="I23" s="22"/>
      <c r="J23" s="5"/>
      <c r="K23" s="9"/>
      <c r="L23" s="10"/>
      <c r="M23" s="9"/>
    </row>
    <row r="24" spans="1:13" ht="15.75">
      <c r="A24" s="2" t="s">
        <v>6</v>
      </c>
      <c r="E24" s="9"/>
      <c r="F24" s="10"/>
      <c r="G24" s="9"/>
      <c r="H24" s="5"/>
      <c r="I24" s="22"/>
      <c r="J24" s="5"/>
      <c r="K24" s="9"/>
      <c r="L24" s="10"/>
      <c r="M24" s="9"/>
    </row>
    <row r="25" spans="5:13" ht="12.75">
      <c r="E25" s="9"/>
      <c r="F25" s="10"/>
      <c r="G25" s="9"/>
      <c r="H25" s="5"/>
      <c r="I25" s="22"/>
      <c r="J25" s="5"/>
      <c r="K25" s="9"/>
      <c r="L25" s="10"/>
      <c r="M25" s="9"/>
    </row>
    <row r="26" spans="1:13" ht="12.75">
      <c r="A26" s="3" t="s">
        <v>7</v>
      </c>
      <c r="E26" s="9"/>
      <c r="F26" s="10"/>
      <c r="G26" s="9"/>
      <c r="H26" s="5"/>
      <c r="I26" s="22"/>
      <c r="J26" s="5"/>
      <c r="K26" s="9"/>
      <c r="L26" s="10"/>
      <c r="M26" s="9"/>
    </row>
    <row r="27" spans="1:13" ht="12.75">
      <c r="A27" t="s">
        <v>8</v>
      </c>
      <c r="E27" s="9">
        <v>3225</v>
      </c>
      <c r="F27" s="10"/>
      <c r="G27" s="9">
        <v>1450</v>
      </c>
      <c r="H27" s="5"/>
      <c r="I27" s="22"/>
      <c r="J27" s="5"/>
      <c r="K27" s="9"/>
      <c r="L27" s="10"/>
      <c r="M27" s="9"/>
    </row>
    <row r="28" spans="1:13" ht="12.75">
      <c r="A28" s="6" t="s">
        <v>36</v>
      </c>
      <c r="E28" s="9">
        <v>838</v>
      </c>
      <c r="F28" s="10"/>
      <c r="G28" s="9">
        <v>1464</v>
      </c>
      <c r="H28" s="5"/>
      <c r="I28" s="22"/>
      <c r="J28" s="5"/>
      <c r="K28" s="9"/>
      <c r="L28" s="10"/>
      <c r="M28" s="9"/>
    </row>
    <row r="29" spans="1:13" ht="12.75">
      <c r="A29" s="6" t="s">
        <v>37</v>
      </c>
      <c r="E29" s="9">
        <v>-2555</v>
      </c>
      <c r="F29" s="10"/>
      <c r="G29" s="9">
        <v>-641</v>
      </c>
      <c r="H29" s="5"/>
      <c r="I29" s="22"/>
      <c r="J29" s="5"/>
      <c r="K29" s="9"/>
      <c r="L29" s="10"/>
      <c r="M29" s="9"/>
    </row>
    <row r="30" spans="1:13" ht="12.75">
      <c r="A30" s="3" t="s">
        <v>13</v>
      </c>
      <c r="E30" s="13">
        <f>SUM(E27:E29)</f>
        <v>1508</v>
      </c>
      <c r="F30" s="10"/>
      <c r="G30" s="13">
        <f>SUM(G27:G29)</f>
        <v>2273</v>
      </c>
      <c r="H30" s="5"/>
      <c r="I30" s="23"/>
      <c r="J30" s="5"/>
      <c r="K30" s="9"/>
      <c r="L30" s="10"/>
      <c r="M30" s="13"/>
    </row>
    <row r="31" spans="1:13" ht="12.75">
      <c r="A31" s="3"/>
      <c r="E31" s="9"/>
      <c r="F31" s="10"/>
      <c r="G31" s="9"/>
      <c r="H31" s="5"/>
      <c r="I31" s="22"/>
      <c r="J31" s="5"/>
      <c r="K31" s="13"/>
      <c r="L31" s="10"/>
      <c r="M31" s="9"/>
    </row>
    <row r="32" spans="1:13" ht="12.75">
      <c r="A32" s="3" t="s">
        <v>9</v>
      </c>
      <c r="E32" s="9"/>
      <c r="F32" s="10"/>
      <c r="G32" s="9"/>
      <c r="H32" s="5"/>
      <c r="I32" s="22"/>
      <c r="J32" s="5"/>
      <c r="K32" s="9"/>
      <c r="L32" s="10"/>
      <c r="M32" s="9"/>
    </row>
    <row r="33" spans="1:13" ht="12.75">
      <c r="A33" t="s">
        <v>10</v>
      </c>
      <c r="E33" s="9">
        <v>166141</v>
      </c>
      <c r="F33" s="10"/>
      <c r="G33" s="9">
        <v>199726</v>
      </c>
      <c r="H33" s="5"/>
      <c r="I33" s="22"/>
      <c r="J33" s="5"/>
      <c r="K33" s="9"/>
      <c r="L33" s="10"/>
      <c r="M33" s="9"/>
    </row>
    <row r="34" spans="1:13" ht="12.75">
      <c r="A34" s="6" t="s">
        <v>11</v>
      </c>
      <c r="E34" s="9">
        <v>-17892</v>
      </c>
      <c r="F34" s="10"/>
      <c r="G34" s="9">
        <v>-33585</v>
      </c>
      <c r="H34" s="5"/>
      <c r="I34" s="22"/>
      <c r="J34" s="5"/>
      <c r="K34" s="9"/>
      <c r="L34" s="10"/>
      <c r="M34" s="9"/>
    </row>
    <row r="35" spans="1:13" ht="12.75">
      <c r="A35" s="3" t="s">
        <v>12</v>
      </c>
      <c r="E35" s="13">
        <f>SUM(E33:E34)</f>
        <v>148249</v>
      </c>
      <c r="F35" s="10"/>
      <c r="G35" s="13">
        <f>SUM(G33:G34)</f>
        <v>166141</v>
      </c>
      <c r="H35" s="5"/>
      <c r="I35" s="23"/>
      <c r="J35" s="5"/>
      <c r="K35" s="9"/>
      <c r="L35" s="10"/>
      <c r="M35" s="13"/>
    </row>
    <row r="36" spans="6:13" ht="12.75">
      <c r="F36" s="10"/>
      <c r="G36" s="9"/>
      <c r="H36" s="5"/>
      <c r="I36" s="22"/>
      <c r="J36" s="5"/>
      <c r="K36" s="13"/>
      <c r="L36" s="10"/>
      <c r="M36" s="9"/>
    </row>
    <row r="37" spans="1:13" ht="12.75">
      <c r="A37" s="3" t="s">
        <v>14</v>
      </c>
      <c r="E37" s="13">
        <f>+E30+E35</f>
        <v>149757</v>
      </c>
      <c r="F37" s="10"/>
      <c r="G37" s="13">
        <f>+G30+G35</f>
        <v>168414</v>
      </c>
      <c r="H37" s="5"/>
      <c r="I37" s="23"/>
      <c r="J37" s="5"/>
      <c r="K37" s="9"/>
      <c r="L37" s="10"/>
      <c r="M37" s="13"/>
    </row>
    <row r="38" spans="1:13" ht="12.75">
      <c r="A38" s="3"/>
      <c r="E38" s="13"/>
      <c r="F38" s="10"/>
      <c r="G38" s="13"/>
      <c r="H38" s="5"/>
      <c r="I38" s="23"/>
      <c r="J38" s="5"/>
      <c r="K38" s="9"/>
      <c r="L38" s="10"/>
      <c r="M38" s="13"/>
    </row>
    <row r="39" spans="1:13" ht="12.75">
      <c r="A39" s="3"/>
      <c r="E39" s="9"/>
      <c r="F39" s="10"/>
      <c r="G39" s="13"/>
      <c r="H39" s="5"/>
      <c r="I39" s="23"/>
      <c r="J39" s="5"/>
      <c r="K39" s="9"/>
      <c r="L39" s="10"/>
      <c r="M39" s="13"/>
    </row>
    <row r="40" spans="1:13" ht="12.75">
      <c r="A40" s="3"/>
      <c r="E40" s="13"/>
      <c r="F40" s="10"/>
      <c r="G40" s="13"/>
      <c r="H40" s="5"/>
      <c r="I40" s="23"/>
      <c r="J40" s="5"/>
      <c r="K40" s="9"/>
      <c r="L40" s="10"/>
      <c r="M40" s="13"/>
    </row>
    <row r="41" spans="5:12" ht="12.75">
      <c r="E41" s="9"/>
      <c r="K41" s="13"/>
      <c r="L41" s="10"/>
    </row>
    <row r="42" spans="5:12" ht="12.75">
      <c r="E42" s="9"/>
      <c r="K42" s="9"/>
      <c r="L42" s="11"/>
    </row>
    <row r="43" ht="12.75">
      <c r="E43" s="9"/>
    </row>
    <row r="44" spans="5:12" ht="12.75">
      <c r="E44" s="9"/>
      <c r="K44" s="9"/>
      <c r="L44" s="11"/>
    </row>
    <row r="45" spans="1:12" ht="17.25">
      <c r="A45" s="1" t="s">
        <v>0</v>
      </c>
      <c r="E45" s="9"/>
      <c r="G45" s="7">
        <f>+G4</f>
        <v>43830</v>
      </c>
      <c r="K45" s="9"/>
      <c r="L45" s="11"/>
    </row>
    <row r="46" spans="1:12" ht="17.25">
      <c r="A46" s="1"/>
      <c r="E46" s="9"/>
      <c r="K46" s="9"/>
      <c r="L46" s="11"/>
    </row>
    <row r="47" spans="5:12" ht="12.75">
      <c r="E47" s="9"/>
      <c r="K47" s="9"/>
      <c r="L47" s="11"/>
    </row>
    <row r="48" spans="1:12" ht="15">
      <c r="A48" s="2" t="s">
        <v>15</v>
      </c>
      <c r="E48" s="9"/>
      <c r="K48" s="9"/>
      <c r="L48" s="11"/>
    </row>
    <row r="49" spans="1:12" ht="15">
      <c r="A49" s="2"/>
      <c r="E49" s="9"/>
      <c r="K49" s="9"/>
      <c r="L49" s="11"/>
    </row>
    <row r="50" spans="5:12" ht="12.75">
      <c r="E50" s="9"/>
      <c r="K50" s="9"/>
      <c r="L50" s="11"/>
    </row>
    <row r="51" spans="5:12" ht="12.75">
      <c r="E51" s="9"/>
      <c r="K51" s="9"/>
      <c r="L51" s="11"/>
    </row>
    <row r="52" spans="1:12" ht="15">
      <c r="A52" s="2" t="s">
        <v>16</v>
      </c>
      <c r="E52" s="8">
        <v>2019</v>
      </c>
      <c r="F52" s="4"/>
      <c r="G52" s="24">
        <v>2018</v>
      </c>
      <c r="I52" s="8"/>
      <c r="K52" s="15"/>
      <c r="L52" s="4"/>
    </row>
    <row r="53" spans="7:14" ht="12.75">
      <c r="G53" s="9"/>
      <c r="K53" s="9"/>
      <c r="L53" s="11"/>
      <c r="N53" s="8"/>
    </row>
    <row r="54" spans="7:12" ht="12.75">
      <c r="G54" s="9"/>
      <c r="K54" s="9"/>
      <c r="L54" s="11"/>
    </row>
    <row r="55" spans="1:12" ht="12.75">
      <c r="A55" t="s">
        <v>17</v>
      </c>
      <c r="E55" s="9">
        <v>47400</v>
      </c>
      <c r="F55" s="10"/>
      <c r="G55" s="9">
        <v>43125</v>
      </c>
      <c r="I55" s="18"/>
      <c r="K55" s="9"/>
      <c r="L55" s="10"/>
    </row>
    <row r="56" spans="1:14" ht="12.75">
      <c r="A56" t="s">
        <v>18</v>
      </c>
      <c r="E56" s="9">
        <v>3375</v>
      </c>
      <c r="F56" s="10"/>
      <c r="G56" s="9">
        <v>1400</v>
      </c>
      <c r="I56" s="18"/>
      <c r="K56" s="9"/>
      <c r="L56" s="10"/>
      <c r="N56" s="9"/>
    </row>
    <row r="57" spans="1:14" ht="12.75">
      <c r="A57" t="s">
        <v>19</v>
      </c>
      <c r="E57" s="9">
        <v>886</v>
      </c>
      <c r="F57" s="10"/>
      <c r="G57" s="9">
        <v>2782</v>
      </c>
      <c r="I57" s="18"/>
      <c r="K57" s="9"/>
      <c r="L57" s="10"/>
      <c r="N57" s="9"/>
    </row>
    <row r="58" spans="1:14" ht="12.75">
      <c r="A58" t="s">
        <v>20</v>
      </c>
      <c r="E58" s="9">
        <f>8065+19837</f>
        <v>27902</v>
      </c>
      <c r="F58" s="10"/>
      <c r="G58" s="9">
        <f>3070+22736</f>
        <v>25806</v>
      </c>
      <c r="I58" s="18"/>
      <c r="K58" s="9"/>
      <c r="L58" s="10"/>
      <c r="N58" s="9"/>
    </row>
    <row r="59" spans="1:14" ht="12.75">
      <c r="A59" t="s">
        <v>21</v>
      </c>
      <c r="E59" s="9">
        <v>15000</v>
      </c>
      <c r="F59" s="10"/>
      <c r="G59" s="9">
        <v>15000</v>
      </c>
      <c r="I59" s="18"/>
      <c r="K59" s="9"/>
      <c r="L59" s="10"/>
      <c r="N59" s="9"/>
    </row>
    <row r="60" spans="1:14" ht="12.75">
      <c r="A60" s="3" t="s">
        <v>22</v>
      </c>
      <c r="E60" s="13">
        <f>SUM(E55:E59)</f>
        <v>94563</v>
      </c>
      <c r="F60" s="14"/>
      <c r="G60" s="13">
        <f>SUM(G55:G59)</f>
        <v>88113</v>
      </c>
      <c r="H60" s="3"/>
      <c r="I60" s="19"/>
      <c r="K60" s="13"/>
      <c r="L60" s="14"/>
      <c r="N60" s="9"/>
    </row>
    <row r="61" spans="5:14" ht="12.75">
      <c r="E61" s="9"/>
      <c r="F61" s="10"/>
      <c r="G61" s="9"/>
      <c r="I61" s="18"/>
      <c r="K61" s="9"/>
      <c r="L61" s="10"/>
      <c r="N61" s="9"/>
    </row>
    <row r="62" spans="5:14" ht="12.75">
      <c r="E62" s="9"/>
      <c r="F62" s="10"/>
      <c r="G62" s="9"/>
      <c r="I62" s="18"/>
      <c r="K62" s="9"/>
      <c r="L62" s="10"/>
      <c r="N62" s="9"/>
    </row>
    <row r="63" spans="5:14" ht="12.75">
      <c r="E63" s="9"/>
      <c r="F63" s="10"/>
      <c r="G63" s="9"/>
      <c r="I63" s="18"/>
      <c r="K63" s="9"/>
      <c r="L63" s="10"/>
      <c r="N63" s="9"/>
    </row>
    <row r="64" spans="1:14" ht="15">
      <c r="A64" s="2" t="s">
        <v>23</v>
      </c>
      <c r="E64" s="9"/>
      <c r="F64" s="10"/>
      <c r="G64" s="9"/>
      <c r="I64" s="18"/>
      <c r="K64" s="9"/>
      <c r="L64" s="10"/>
      <c r="N64" s="9"/>
    </row>
    <row r="65" spans="5:14" ht="12.75">
      <c r="E65" s="9"/>
      <c r="F65" s="10"/>
      <c r="G65" s="9"/>
      <c r="I65" s="18"/>
      <c r="K65" s="9"/>
      <c r="L65" s="10"/>
      <c r="N65" s="9"/>
    </row>
    <row r="66" spans="5:14" ht="12.75">
      <c r="E66" s="9"/>
      <c r="F66" s="10"/>
      <c r="G66" s="9"/>
      <c r="I66" s="18"/>
      <c r="K66" s="9"/>
      <c r="L66" s="10"/>
      <c r="N66" s="9"/>
    </row>
    <row r="67" spans="1:14" ht="12.75">
      <c r="A67" t="s">
        <v>27</v>
      </c>
      <c r="E67" s="9">
        <v>3971</v>
      </c>
      <c r="F67" s="10"/>
      <c r="G67" s="9">
        <v>122</v>
      </c>
      <c r="I67" s="18"/>
      <c r="K67" s="9"/>
      <c r="L67" s="10"/>
      <c r="N67" s="9"/>
    </row>
    <row r="68" spans="1:14" ht="12.75">
      <c r="A68" t="s">
        <v>28</v>
      </c>
      <c r="E68" s="9">
        <v>8471</v>
      </c>
      <c r="F68" s="10"/>
      <c r="G68" s="9">
        <v>8933</v>
      </c>
      <c r="I68" s="18"/>
      <c r="K68" s="9"/>
      <c r="L68" s="10"/>
      <c r="N68" s="9"/>
    </row>
    <row r="69" spans="1:14" ht="12.75">
      <c r="A69" t="s">
        <v>35</v>
      </c>
      <c r="E69" s="9">
        <v>5953</v>
      </c>
      <c r="F69" s="10"/>
      <c r="G69" s="9">
        <f>5657+199</f>
        <v>5856</v>
      </c>
      <c r="I69" s="18"/>
      <c r="K69" s="9"/>
      <c r="L69" s="10"/>
      <c r="N69" s="9"/>
    </row>
    <row r="70" spans="1:14" ht="12.75">
      <c r="A70" t="s">
        <v>29</v>
      </c>
      <c r="E70" s="9">
        <v>39871</v>
      </c>
      <c r="F70" s="10"/>
      <c r="G70" s="9">
        <v>60484</v>
      </c>
      <c r="I70" s="18"/>
      <c r="K70" s="9"/>
      <c r="L70" s="11"/>
      <c r="N70" s="9"/>
    </row>
    <row r="71" spans="1:14" ht="12.75">
      <c r="A71" s="6" t="s">
        <v>34</v>
      </c>
      <c r="E71" s="9">
        <v>13206</v>
      </c>
      <c r="G71" s="9">
        <v>0</v>
      </c>
      <c r="I71" s="18"/>
      <c r="K71" s="9"/>
      <c r="L71" s="11"/>
      <c r="N71" s="9"/>
    </row>
    <row r="72" spans="1:14" ht="12.75">
      <c r="A72" t="s">
        <v>24</v>
      </c>
      <c r="E72" s="9">
        <f>13664.7+4730.1+12588.85</f>
        <v>30983.65</v>
      </c>
      <c r="F72" s="10"/>
      <c r="G72" s="9">
        <f>16291+8731+8061+3939</f>
        <v>37022</v>
      </c>
      <c r="I72" s="18"/>
      <c r="K72" s="9"/>
      <c r="L72" s="10"/>
      <c r="N72" s="9"/>
    </row>
    <row r="73" spans="1:14" ht="12.75">
      <c r="A73" t="s">
        <v>25</v>
      </c>
      <c r="E73" s="9">
        <f>1618.75+120+5295+2966</f>
        <v>9999.75</v>
      </c>
      <c r="F73" s="10"/>
      <c r="G73" s="9">
        <f>3382+1460+3442+997</f>
        <v>9281</v>
      </c>
      <c r="I73" s="18"/>
      <c r="K73" s="9"/>
      <c r="L73" s="10"/>
      <c r="N73" s="9"/>
    </row>
    <row r="74" spans="5:14" ht="12.75">
      <c r="E74" s="9"/>
      <c r="F74" s="10"/>
      <c r="G74" s="9"/>
      <c r="I74" s="18"/>
      <c r="K74" s="13"/>
      <c r="L74" s="14"/>
      <c r="N74" s="9"/>
    </row>
    <row r="75" spans="1:14" ht="12.75">
      <c r="A75" s="3" t="s">
        <v>26</v>
      </c>
      <c r="E75" s="13">
        <f>SUM(E67:E74)</f>
        <v>112455.4</v>
      </c>
      <c r="F75" s="14"/>
      <c r="G75" s="13">
        <f>SUM(G67:G73)</f>
        <v>121698</v>
      </c>
      <c r="H75" s="3"/>
      <c r="I75" s="19"/>
      <c r="K75" s="9"/>
      <c r="L75" s="10"/>
      <c r="N75" s="9"/>
    </row>
    <row r="76" spans="5:14" ht="12.75">
      <c r="E76" s="9"/>
      <c r="F76" s="10"/>
      <c r="G76" s="9"/>
      <c r="I76" s="18"/>
      <c r="K76" s="9"/>
      <c r="L76" s="10"/>
      <c r="N76" s="9"/>
    </row>
    <row r="77" spans="5:14" ht="12.75">
      <c r="E77" s="9"/>
      <c r="F77" s="10"/>
      <c r="G77" s="9"/>
      <c r="I77" s="18"/>
      <c r="K77" s="13"/>
      <c r="L77" s="14"/>
      <c r="N77" s="9"/>
    </row>
    <row r="78" spans="1:14" ht="12.75">
      <c r="A78" s="3" t="s">
        <v>11</v>
      </c>
      <c r="E78" s="13">
        <f>+E60-E75</f>
        <v>-17892.399999999994</v>
      </c>
      <c r="F78" s="14"/>
      <c r="G78" s="13">
        <f>+G60-G75</f>
        <v>-33585</v>
      </c>
      <c r="H78" s="3"/>
      <c r="I78" s="19"/>
      <c r="N78" s="9"/>
    </row>
    <row r="79" spans="5:14" ht="12.75">
      <c r="E79" s="9"/>
      <c r="F79" s="10"/>
      <c r="G79" s="9"/>
      <c r="N79" s="9"/>
    </row>
    <row r="80" spans="5:7" ht="12.75">
      <c r="E80" s="9"/>
      <c r="F80" s="12"/>
      <c r="G80" s="5"/>
    </row>
    <row r="81" spans="1:7" ht="12.75">
      <c r="A81" s="3" t="s">
        <v>39</v>
      </c>
      <c r="B81" t="s">
        <v>38</v>
      </c>
      <c r="E81" s="9"/>
      <c r="F81" s="12"/>
      <c r="G81" s="5"/>
    </row>
    <row r="82" spans="2:7" ht="12.75">
      <c r="B82" s="6" t="s">
        <v>40</v>
      </c>
      <c r="E82" s="9"/>
      <c r="F82" s="12"/>
      <c r="G82" s="5"/>
    </row>
    <row r="83" spans="5:6" ht="12.75">
      <c r="E83" s="9"/>
      <c r="F83"/>
    </row>
  </sheetData>
  <sheetProtection/>
  <printOptions/>
  <pageMargins left="0.75" right="0.75" top="1" bottom="1" header="0.5" footer="0.5"/>
  <pageSetup horizontalDpi="600" verticalDpi="600" orientation="portrait" paperSize="9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Löfgren</dc:creator>
  <cp:keywords/>
  <dc:description/>
  <cp:lastModifiedBy>Jan</cp:lastModifiedBy>
  <cp:lastPrinted>2020-01-22T14:12:17Z</cp:lastPrinted>
  <dcterms:created xsi:type="dcterms:W3CDTF">2009-07-23T11:54:46Z</dcterms:created>
  <dcterms:modified xsi:type="dcterms:W3CDTF">2020-04-28T09:37:11Z</dcterms:modified>
  <cp:category/>
  <cp:version/>
  <cp:contentType/>
  <cp:contentStatus/>
</cp:coreProperties>
</file>